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18870" windowHeight="60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'Ark1'!$A$1:$M$28</definedName>
  </definedNames>
  <calcPr fullCalcOnLoad="1"/>
</workbook>
</file>

<file path=xl/sharedStrings.xml><?xml version="1.0" encoding="utf-8"?>
<sst xmlns="http://schemas.openxmlformats.org/spreadsheetml/2006/main" count="110" uniqueCount="99">
  <si>
    <t>SAKSKØBING BÅDELAUG / BANDHOLM SEJLKLUB</t>
  </si>
  <si>
    <t>Dato</t>
  </si>
  <si>
    <t>Vind</t>
  </si>
  <si>
    <t>Retning</t>
  </si>
  <si>
    <t>Start kl.</t>
  </si>
  <si>
    <t>Bane</t>
  </si>
  <si>
    <t>Afkort bane</t>
  </si>
  <si>
    <t xml:space="preserve">Banelænde </t>
  </si>
  <si>
    <t>Klub</t>
  </si>
  <si>
    <t>Dommer</t>
  </si>
  <si>
    <t>Sakskøbing</t>
  </si>
  <si>
    <t>Nyman</t>
  </si>
  <si>
    <t>Bådtype</t>
  </si>
  <si>
    <t>Sejl Nr.</t>
  </si>
  <si>
    <t>Skipper</t>
  </si>
  <si>
    <t>Bådnavn</t>
  </si>
  <si>
    <t>tt</t>
  </si>
  <si>
    <t>mm</t>
  </si>
  <si>
    <t>sek</t>
  </si>
  <si>
    <t>Dom. Sek.</t>
  </si>
  <si>
    <t>GPH</t>
  </si>
  <si>
    <t>Point tid</t>
  </si>
  <si>
    <t>Placering</t>
  </si>
  <si>
    <t>L 23</t>
  </si>
  <si>
    <t>D 63</t>
  </si>
  <si>
    <t>Per Nielsen</t>
  </si>
  <si>
    <t>Maria</t>
  </si>
  <si>
    <t>D 305</t>
  </si>
  <si>
    <t>Bo Mortensen</t>
  </si>
  <si>
    <t>Anna</t>
  </si>
  <si>
    <t>D55</t>
  </si>
  <si>
    <t>Hønir</t>
  </si>
  <si>
    <t>H-båd</t>
  </si>
  <si>
    <t>D 251</t>
  </si>
  <si>
    <t>Leif B. Jensen</t>
  </si>
  <si>
    <t>Amalie</t>
  </si>
  <si>
    <t>D 587</t>
  </si>
  <si>
    <t>Ole Matzen</t>
  </si>
  <si>
    <t>D 646</t>
  </si>
  <si>
    <t>Egon Nielsen</t>
  </si>
  <si>
    <t>Yngling</t>
  </si>
  <si>
    <t>D 14</t>
  </si>
  <si>
    <t>Bandholm Sejlklub</t>
  </si>
  <si>
    <t>Respeed/SM</t>
  </si>
  <si>
    <t>Respeed pr. sømil x banelængde + sejltid i sek. = Point tid</t>
  </si>
  <si>
    <t>respeed/tid</t>
  </si>
  <si>
    <t>CVIJA</t>
  </si>
  <si>
    <t>Sunwind 27</t>
  </si>
  <si>
    <t>Alle gule felter skal udfyldes</t>
  </si>
  <si>
    <t>Sendes til:</t>
  </si>
  <si>
    <t>stine.casmose@gmail.com</t>
  </si>
  <si>
    <t>nymansport@gmail.com</t>
  </si>
  <si>
    <t>janchristensen51@gmail.com</t>
  </si>
  <si>
    <t>alpisvendsen@gmail.com</t>
  </si>
  <si>
    <t>fam.bilslev@mail.dk</t>
  </si>
  <si>
    <t>matzen@123dk.dk</t>
  </si>
  <si>
    <t>egon@zunrice.dk</t>
  </si>
  <si>
    <t>reniogper@gmail.com</t>
  </si>
  <si>
    <t>kuwi@live.dk</t>
  </si>
  <si>
    <t>far.f@hotmail.com</t>
  </si>
  <si>
    <t>D 20</t>
  </si>
  <si>
    <t>X40</t>
  </si>
  <si>
    <t>D 51</t>
  </si>
  <si>
    <t>mikkel@caprani.dk</t>
  </si>
  <si>
    <t>Mikkel Caprani</t>
  </si>
  <si>
    <t>Bane 7 = 6,4 sm</t>
  </si>
  <si>
    <t>madsaabjerg66@gmail.com</t>
  </si>
  <si>
    <t>j.c.stans@mail.dk</t>
  </si>
  <si>
    <t>Larsen 28</t>
  </si>
  <si>
    <t>DEN 111</t>
  </si>
  <si>
    <t>Claus Poulsen</t>
  </si>
  <si>
    <t>chp07@godmail.dk</t>
  </si>
  <si>
    <t>Thomas</t>
  </si>
  <si>
    <t>4990cbm@gmail.com</t>
  </si>
  <si>
    <t>busser1g@gmail.com</t>
  </si>
  <si>
    <t>michaelthullesen@gmail.com</t>
  </si>
  <si>
    <t>Bane1 = 5,9 sm</t>
  </si>
  <si>
    <t>Bane 2 = 5,8 sm</t>
  </si>
  <si>
    <t>Bane 3 = 7,0 sm</t>
  </si>
  <si>
    <t>Bane 4 = 5,5 sm</t>
  </si>
  <si>
    <t>Bane 5 = 7,5 sm</t>
  </si>
  <si>
    <t>Bane 6 = 7,8 sm</t>
  </si>
  <si>
    <t>Bane 8 = 8,3 sm</t>
  </si>
  <si>
    <t>Bane 9 = 7,1 sm</t>
  </si>
  <si>
    <t>Alternativ  =     sm</t>
  </si>
  <si>
    <t>ONSDAGSSEJLLADS 2020</t>
  </si>
  <si>
    <t>Nymand</t>
  </si>
  <si>
    <t>Mads</t>
  </si>
  <si>
    <t>Allan</t>
  </si>
  <si>
    <t>Leif Bilslev</t>
  </si>
  <si>
    <t>Busser</t>
  </si>
  <si>
    <t>Flemming Palmstrøm</t>
  </si>
  <si>
    <t>Kurt Wiell</t>
  </si>
  <si>
    <t>Martin Bilslev</t>
  </si>
  <si>
    <t>Jan Christensen</t>
  </si>
  <si>
    <t>10.06.2020</t>
  </si>
  <si>
    <t>4-6 sm</t>
  </si>
  <si>
    <t>NNØ</t>
  </si>
  <si>
    <t>18.33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</si>
</sst>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0.0"/>
    <numFmt numFmtId="173" formatCode="dd\-mm\-yyyy"/>
    <numFmt numFmtId="174" formatCode="&quot; kr &quot;#,##0.00&quot; &quot;;&quot; kr (&quot;#,##0.00&quot;)&quot;;&quot; kr -&quot;00&quot; &quot;;&quot; &quot;@&quot; &quot;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4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24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44" fillId="0" borderId="12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26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0" fontId="31" fillId="0" borderId="0" xfId="42" applyAlignment="1">
      <alignment/>
    </xf>
    <xf numFmtId="0" fontId="0" fillId="34" borderId="13" xfId="0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4" fillId="35" borderId="18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20" xfId="0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Border="1" applyAlignment="1">
      <alignment/>
    </xf>
    <xf numFmtId="0" fontId="4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173" fontId="0" fillId="34" borderId="27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2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34" borderId="34" xfId="0" applyFill="1" applyBorder="1" applyAlignment="1">
      <alignment/>
    </xf>
    <xf numFmtId="17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3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Valuta 2" xfId="65"/>
    <cellStyle name="Valut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zen@123dk.dk" TargetMode="External" /><Relationship Id="rId2" Type="http://schemas.openxmlformats.org/officeDocument/2006/relationships/hyperlink" Target="mailto:reniogper@gmail.com" TargetMode="External" /><Relationship Id="rId3" Type="http://schemas.openxmlformats.org/officeDocument/2006/relationships/hyperlink" Target="mailto:fam.bilslev@mail.dk" TargetMode="External" /><Relationship Id="rId4" Type="http://schemas.openxmlformats.org/officeDocument/2006/relationships/hyperlink" Target="mailto:egon@zunrice.dk" TargetMode="External" /><Relationship Id="rId5" Type="http://schemas.openxmlformats.org/officeDocument/2006/relationships/hyperlink" Target="mailto:stine.casmose@gmail.com" TargetMode="External" /><Relationship Id="rId6" Type="http://schemas.openxmlformats.org/officeDocument/2006/relationships/hyperlink" Target="mailto:janchristensen51@gmail.com" TargetMode="External" /><Relationship Id="rId7" Type="http://schemas.openxmlformats.org/officeDocument/2006/relationships/hyperlink" Target="mailto:far.f@hotmail.com" TargetMode="External" /><Relationship Id="rId8" Type="http://schemas.openxmlformats.org/officeDocument/2006/relationships/hyperlink" Target="mailto:alpisvendsen@gmail.com" TargetMode="External" /><Relationship Id="rId9" Type="http://schemas.openxmlformats.org/officeDocument/2006/relationships/hyperlink" Target="mailto:j.c.stans@mail.dk" TargetMode="External" /><Relationship Id="rId10" Type="http://schemas.openxmlformats.org/officeDocument/2006/relationships/hyperlink" Target="mailto:madsaabjerg66@gmail.com" TargetMode="External" /><Relationship Id="rId11" Type="http://schemas.openxmlformats.org/officeDocument/2006/relationships/hyperlink" Target="mailto:4990cbm@gmail.com" TargetMode="External" /><Relationship Id="rId12" Type="http://schemas.openxmlformats.org/officeDocument/2006/relationships/hyperlink" Target="mailto:michaelthullesen@gmail.com" TargetMode="External" /><Relationship Id="rId13" Type="http://schemas.openxmlformats.org/officeDocument/2006/relationships/hyperlink" Target="mailto:busser1g@gmail.com" TargetMode="External" /><Relationship Id="rId14" Type="http://schemas.openxmlformats.org/officeDocument/2006/relationships/hyperlink" Target="mailto:mikkel@caprani.dk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1.421875" style="0" customWidth="1"/>
    <col min="2" max="2" width="8.8515625" style="0" customWidth="1"/>
    <col min="3" max="3" width="15.7109375" style="0" customWidth="1"/>
    <col min="4" max="4" width="8.28125" style="0" customWidth="1"/>
    <col min="5" max="5" width="5.140625" style="0" customWidth="1"/>
    <col min="6" max="6" width="6.28125" style="0" customWidth="1"/>
    <col min="7" max="7" width="6.7109375" style="0" customWidth="1"/>
    <col min="8" max="8" width="9.28125" style="0" customWidth="1"/>
    <col min="9" max="9" width="7.8515625" style="0" customWidth="1"/>
    <col min="10" max="10" width="11.421875" style="0" customWidth="1"/>
    <col min="11" max="11" width="10.57421875" style="0" customWidth="1"/>
    <col min="12" max="12" width="9.8515625" style="0" customWidth="1"/>
    <col min="13" max="13" width="8.28125" style="0" customWidth="1"/>
    <col min="14" max="14" width="26.57421875" style="0" customWidth="1"/>
    <col min="15" max="15" width="17.57421875" style="0" customWidth="1"/>
  </cols>
  <sheetData>
    <row r="1" spans="1:14" ht="24.75" customHeight="1">
      <c r="A1" s="32"/>
      <c r="B1" s="33" t="s">
        <v>0</v>
      </c>
      <c r="C1" s="34"/>
      <c r="D1" s="35"/>
      <c r="E1" s="35"/>
      <c r="F1" s="35"/>
      <c r="G1" s="35"/>
      <c r="H1" s="35"/>
      <c r="I1" s="34"/>
      <c r="J1" s="33" t="s">
        <v>85</v>
      </c>
      <c r="K1" s="35"/>
      <c r="L1" s="34"/>
      <c r="M1" s="36"/>
      <c r="N1" s="23" t="s">
        <v>49</v>
      </c>
    </row>
    <row r="2" spans="1:15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4" t="s">
        <v>51</v>
      </c>
      <c r="O2" t="s">
        <v>86</v>
      </c>
    </row>
    <row r="3" spans="1:15" ht="15.75" thickBot="1">
      <c r="A3" s="40" t="s">
        <v>1</v>
      </c>
      <c r="B3" s="1" t="s">
        <v>2</v>
      </c>
      <c r="C3" s="2" t="s">
        <v>3</v>
      </c>
      <c r="D3" s="2" t="s">
        <v>4</v>
      </c>
      <c r="E3" s="3"/>
      <c r="F3" s="2" t="s">
        <v>5</v>
      </c>
      <c r="G3" s="3"/>
      <c r="H3" s="2"/>
      <c r="I3" s="2"/>
      <c r="J3" s="2" t="s">
        <v>6</v>
      </c>
      <c r="K3" s="2" t="s">
        <v>7</v>
      </c>
      <c r="L3" s="4" t="s">
        <v>8</v>
      </c>
      <c r="M3" s="41" t="s">
        <v>9</v>
      </c>
      <c r="N3" s="24" t="s">
        <v>58</v>
      </c>
      <c r="O3" s="68" t="s">
        <v>92</v>
      </c>
    </row>
    <row r="4" spans="1:15" ht="15.75" thickBot="1">
      <c r="A4" s="42" t="s">
        <v>95</v>
      </c>
      <c r="B4" s="25" t="s">
        <v>96</v>
      </c>
      <c r="C4" s="25" t="s">
        <v>97</v>
      </c>
      <c r="D4" s="26" t="s">
        <v>98</v>
      </c>
      <c r="E4" s="27"/>
      <c r="F4" s="25">
        <v>2</v>
      </c>
      <c r="G4" s="28"/>
      <c r="H4" s="29"/>
      <c r="I4" s="30"/>
      <c r="J4" s="31"/>
      <c r="K4" s="19">
        <v>5.8</v>
      </c>
      <c r="L4" s="5" t="s">
        <v>10</v>
      </c>
      <c r="M4" s="43" t="s">
        <v>11</v>
      </c>
      <c r="N4" s="24" t="s">
        <v>59</v>
      </c>
      <c r="O4" s="69" t="s">
        <v>91</v>
      </c>
    </row>
    <row r="5" spans="1:15" ht="15">
      <c r="A5" s="44" t="s">
        <v>48</v>
      </c>
      <c r="B5" s="22"/>
      <c r="C5" s="22"/>
      <c r="D5" s="7"/>
      <c r="E5" s="7"/>
      <c r="F5" s="6"/>
      <c r="G5" s="7"/>
      <c r="H5" s="6"/>
      <c r="I5" s="6"/>
      <c r="J5" s="6"/>
      <c r="K5" s="6"/>
      <c r="L5" s="6"/>
      <c r="M5" s="45"/>
      <c r="N5" s="24" t="s">
        <v>52</v>
      </c>
      <c r="O5" s="69" t="s">
        <v>94</v>
      </c>
    </row>
    <row r="6" spans="1:15" ht="15">
      <c r="A6" s="4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7"/>
      <c r="N6" s="24"/>
      <c r="O6" s="69"/>
    </row>
    <row r="7" spans="1:15" ht="15">
      <c r="A7" s="4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9"/>
      <c r="N7" s="24" t="s">
        <v>66</v>
      </c>
      <c r="O7" s="69" t="s">
        <v>87</v>
      </c>
    </row>
    <row r="8" spans="1:15" ht="15">
      <c r="A8" s="50" t="s">
        <v>12</v>
      </c>
      <c r="B8" s="3" t="s">
        <v>13</v>
      </c>
      <c r="C8" s="3" t="s">
        <v>14</v>
      </c>
      <c r="D8" s="3" t="s">
        <v>15</v>
      </c>
      <c r="E8" s="9" t="s">
        <v>16</v>
      </c>
      <c r="F8" s="9" t="s">
        <v>17</v>
      </c>
      <c r="G8" s="9" t="s">
        <v>18</v>
      </c>
      <c r="H8" s="3" t="s">
        <v>19</v>
      </c>
      <c r="I8" s="9" t="s">
        <v>20</v>
      </c>
      <c r="J8" s="3" t="s">
        <v>43</v>
      </c>
      <c r="K8" s="3" t="s">
        <v>45</v>
      </c>
      <c r="L8" s="9" t="s">
        <v>21</v>
      </c>
      <c r="M8" s="51" t="s">
        <v>22</v>
      </c>
      <c r="N8" s="24" t="s">
        <v>53</v>
      </c>
      <c r="O8" s="68" t="s">
        <v>88</v>
      </c>
    </row>
    <row r="9" spans="1:15" ht="15" customHeight="1">
      <c r="A9" s="48" t="s">
        <v>23</v>
      </c>
      <c r="B9" s="7" t="s">
        <v>24</v>
      </c>
      <c r="C9" s="7" t="s">
        <v>25</v>
      </c>
      <c r="D9" s="7" t="s">
        <v>26</v>
      </c>
      <c r="E9" s="20">
        <v>1</v>
      </c>
      <c r="F9" s="20">
        <v>28</v>
      </c>
      <c r="G9" s="20">
        <v>5</v>
      </c>
      <c r="H9" s="7">
        <f aca="true" t="shared" si="0" ref="H9:H16">E9*60*60+F9*60+G9</f>
        <v>5285</v>
      </c>
      <c r="I9" s="62">
        <v>676.8</v>
      </c>
      <c r="J9" s="10">
        <f aca="true" t="shared" si="1" ref="J9:J18">SUM(766-I9)</f>
        <v>89.20000000000005</v>
      </c>
      <c r="K9" s="7">
        <f aca="true" t="shared" si="2" ref="K9:K22">$K$4*J9</f>
        <v>517.3600000000002</v>
      </c>
      <c r="L9" s="11">
        <f aca="true" t="shared" si="3" ref="L9:L22">IF(H9=0,"ej med",H9+K9)</f>
        <v>5802.360000000001</v>
      </c>
      <c r="M9" s="52">
        <v>4</v>
      </c>
      <c r="N9" s="24" t="s">
        <v>57</v>
      </c>
      <c r="O9" t="s">
        <v>25</v>
      </c>
    </row>
    <row r="10" spans="1:15" ht="15" customHeight="1">
      <c r="A10" s="48" t="s">
        <v>23</v>
      </c>
      <c r="B10" s="7" t="s">
        <v>27</v>
      </c>
      <c r="C10" s="7" t="s">
        <v>28</v>
      </c>
      <c r="D10" s="7" t="s">
        <v>29</v>
      </c>
      <c r="E10" s="20">
        <v>1</v>
      </c>
      <c r="F10" s="20">
        <v>27</v>
      </c>
      <c r="G10" s="20">
        <v>11</v>
      </c>
      <c r="H10" s="7">
        <f t="shared" si="0"/>
        <v>5231</v>
      </c>
      <c r="I10" s="62">
        <v>676.8</v>
      </c>
      <c r="J10" s="10">
        <f t="shared" si="1"/>
        <v>89.20000000000005</v>
      </c>
      <c r="K10" s="7">
        <f t="shared" si="2"/>
        <v>517.3600000000002</v>
      </c>
      <c r="L10" s="11">
        <f t="shared" si="3"/>
        <v>5748.360000000001</v>
      </c>
      <c r="M10" s="52">
        <v>3</v>
      </c>
      <c r="N10" s="24" t="s">
        <v>73</v>
      </c>
      <c r="O10" t="s">
        <v>28</v>
      </c>
    </row>
    <row r="11" spans="1:15" ht="15" customHeight="1">
      <c r="A11" s="48" t="s">
        <v>23</v>
      </c>
      <c r="B11" s="7" t="s">
        <v>30</v>
      </c>
      <c r="C11" s="7" t="s">
        <v>72</v>
      </c>
      <c r="D11" s="7" t="s">
        <v>31</v>
      </c>
      <c r="E11" s="20"/>
      <c r="F11" s="20"/>
      <c r="G11" s="20"/>
      <c r="H11" s="7">
        <f t="shared" si="0"/>
        <v>0</v>
      </c>
      <c r="I11" s="62">
        <v>676.8</v>
      </c>
      <c r="J11" s="10">
        <f t="shared" si="1"/>
        <v>89.20000000000005</v>
      </c>
      <c r="K11" s="7">
        <f t="shared" si="2"/>
        <v>517.3600000000002</v>
      </c>
      <c r="L11" s="11" t="str">
        <f t="shared" si="3"/>
        <v>ej med</v>
      </c>
      <c r="M11" s="52"/>
      <c r="N11" s="24" t="s">
        <v>67</v>
      </c>
      <c r="O11" t="s">
        <v>72</v>
      </c>
    </row>
    <row r="12" spans="1:15" ht="15" customHeight="1">
      <c r="A12" s="48" t="s">
        <v>32</v>
      </c>
      <c r="B12" s="7" t="s">
        <v>33</v>
      </c>
      <c r="C12" s="7" t="s">
        <v>34</v>
      </c>
      <c r="D12" s="7" t="s">
        <v>35</v>
      </c>
      <c r="E12" s="20">
        <v>1</v>
      </c>
      <c r="F12" s="20">
        <v>22</v>
      </c>
      <c r="G12" s="20">
        <v>10</v>
      </c>
      <c r="H12" s="7">
        <f t="shared" si="0"/>
        <v>4930</v>
      </c>
      <c r="I12" s="62">
        <v>672</v>
      </c>
      <c r="J12" s="10">
        <f t="shared" si="1"/>
        <v>94</v>
      </c>
      <c r="K12" s="7">
        <f t="shared" si="2"/>
        <v>545.1999999999999</v>
      </c>
      <c r="L12" s="11">
        <f t="shared" si="3"/>
        <v>5475.2</v>
      </c>
      <c r="M12" s="52">
        <v>2</v>
      </c>
      <c r="N12" s="24" t="s">
        <v>54</v>
      </c>
      <c r="O12" t="s">
        <v>89</v>
      </c>
    </row>
    <row r="13" spans="1:15" ht="15" customHeight="1">
      <c r="A13" s="53">
        <v>606</v>
      </c>
      <c r="B13" s="7" t="s">
        <v>36</v>
      </c>
      <c r="C13" s="7" t="s">
        <v>37</v>
      </c>
      <c r="D13" s="7"/>
      <c r="E13" s="20">
        <v>1</v>
      </c>
      <c r="F13" s="20">
        <v>24</v>
      </c>
      <c r="G13" s="20">
        <v>49</v>
      </c>
      <c r="H13" s="7">
        <f t="shared" si="0"/>
        <v>5089</v>
      </c>
      <c r="I13" s="62">
        <v>706.8</v>
      </c>
      <c r="J13" s="10">
        <f t="shared" si="1"/>
        <v>59.200000000000045</v>
      </c>
      <c r="K13" s="7">
        <f t="shared" si="2"/>
        <v>343.36000000000024</v>
      </c>
      <c r="L13" s="11">
        <f t="shared" si="3"/>
        <v>5432.360000000001</v>
      </c>
      <c r="M13" s="52">
        <v>1</v>
      </c>
      <c r="N13" s="24" t="s">
        <v>55</v>
      </c>
      <c r="O13" t="s">
        <v>37</v>
      </c>
    </row>
    <row r="14" spans="1:15" ht="15" customHeight="1">
      <c r="A14" s="55" t="s">
        <v>68</v>
      </c>
      <c r="B14" s="12" t="s">
        <v>69</v>
      </c>
      <c r="C14" s="7" t="s">
        <v>70</v>
      </c>
      <c r="D14" s="7"/>
      <c r="E14" s="20">
        <v>1</v>
      </c>
      <c r="F14" s="20">
        <v>25</v>
      </c>
      <c r="G14" s="20">
        <v>49</v>
      </c>
      <c r="H14" s="7">
        <f t="shared" si="0"/>
        <v>5149</v>
      </c>
      <c r="I14" s="10">
        <v>620</v>
      </c>
      <c r="J14" s="10">
        <f>SUM(766-I14)</f>
        <v>146</v>
      </c>
      <c r="K14" s="7">
        <f>$K$4*J14</f>
        <v>846.8</v>
      </c>
      <c r="L14" s="11">
        <f>IF(H14=0,"ej med",H14+K14)</f>
        <v>5995.8</v>
      </c>
      <c r="M14" s="52">
        <v>5</v>
      </c>
      <c r="N14" s="24" t="s">
        <v>71</v>
      </c>
      <c r="O14" t="s">
        <v>70</v>
      </c>
    </row>
    <row r="15" spans="1:15" ht="15" customHeight="1">
      <c r="A15" s="48" t="s">
        <v>47</v>
      </c>
      <c r="B15" s="12" t="s">
        <v>38</v>
      </c>
      <c r="C15" s="12" t="s">
        <v>39</v>
      </c>
      <c r="D15" s="12" t="s">
        <v>46</v>
      </c>
      <c r="E15" s="21"/>
      <c r="F15" s="21"/>
      <c r="G15" s="21"/>
      <c r="H15" s="12">
        <f t="shared" si="0"/>
        <v>0</v>
      </c>
      <c r="I15" s="63">
        <v>681</v>
      </c>
      <c r="J15" s="13">
        <f t="shared" si="1"/>
        <v>85</v>
      </c>
      <c r="K15" s="12">
        <f t="shared" si="2"/>
        <v>493</v>
      </c>
      <c r="L15" s="14" t="str">
        <f t="shared" si="3"/>
        <v>ej med</v>
      </c>
      <c r="M15" s="54"/>
      <c r="N15" s="24" t="s">
        <v>56</v>
      </c>
      <c r="O15" t="s">
        <v>39</v>
      </c>
    </row>
    <row r="16" spans="1:15" ht="15" customHeight="1">
      <c r="A16" s="48" t="s">
        <v>40</v>
      </c>
      <c r="B16" s="7" t="s">
        <v>41</v>
      </c>
      <c r="C16" s="7" t="s">
        <v>42</v>
      </c>
      <c r="D16" s="7"/>
      <c r="E16" s="20"/>
      <c r="F16" s="20"/>
      <c r="G16" s="20"/>
      <c r="H16" s="7">
        <f t="shared" si="0"/>
        <v>0</v>
      </c>
      <c r="I16" s="62">
        <v>727.4</v>
      </c>
      <c r="J16" s="10">
        <f t="shared" si="1"/>
        <v>38.60000000000002</v>
      </c>
      <c r="K16" s="7">
        <f t="shared" si="2"/>
        <v>223.88000000000014</v>
      </c>
      <c r="L16" s="11" t="str">
        <f t="shared" si="3"/>
        <v>ej med</v>
      </c>
      <c r="M16" s="52"/>
      <c r="N16" s="24" t="s">
        <v>50</v>
      </c>
      <c r="O16" t="s">
        <v>93</v>
      </c>
    </row>
    <row r="17" spans="1:13" ht="15" customHeight="1">
      <c r="A17" s="48" t="s">
        <v>40</v>
      </c>
      <c r="B17" s="7" t="s">
        <v>60</v>
      </c>
      <c r="C17" s="7" t="s">
        <v>42</v>
      </c>
      <c r="D17" s="7"/>
      <c r="E17" s="20"/>
      <c r="F17" s="20"/>
      <c r="G17" s="20"/>
      <c r="H17" s="7">
        <f aca="true" t="shared" si="4" ref="H17:H22">E17*60*60+F17*60+G17</f>
        <v>0</v>
      </c>
      <c r="I17" s="62">
        <v>727.4</v>
      </c>
      <c r="J17" s="10">
        <f t="shared" si="1"/>
        <v>38.60000000000002</v>
      </c>
      <c r="K17" s="7">
        <f t="shared" si="2"/>
        <v>223.88000000000014</v>
      </c>
      <c r="L17" s="11" t="str">
        <f t="shared" si="3"/>
        <v>ej med</v>
      </c>
      <c r="M17" s="52"/>
    </row>
    <row r="18" spans="1:15" ht="15" customHeight="1">
      <c r="A18" s="48" t="s">
        <v>61</v>
      </c>
      <c r="B18" s="7" t="s">
        <v>62</v>
      </c>
      <c r="C18" s="7" t="s">
        <v>64</v>
      </c>
      <c r="D18" s="7"/>
      <c r="E18" s="20"/>
      <c r="F18" s="20"/>
      <c r="G18" s="20"/>
      <c r="H18" s="7">
        <f t="shared" si="4"/>
        <v>0</v>
      </c>
      <c r="I18" s="10">
        <v>530.6</v>
      </c>
      <c r="J18" s="10">
        <f t="shared" si="1"/>
        <v>235.39999999999998</v>
      </c>
      <c r="K18" s="7">
        <f t="shared" si="2"/>
        <v>1365.32</v>
      </c>
      <c r="L18" s="11" t="str">
        <f t="shared" si="3"/>
        <v>ej med</v>
      </c>
      <c r="M18" s="52"/>
      <c r="N18" s="24" t="s">
        <v>63</v>
      </c>
      <c r="O18" t="s">
        <v>64</v>
      </c>
    </row>
    <row r="19" spans="1:14" ht="15" customHeight="1">
      <c r="A19" s="55"/>
      <c r="B19" s="12"/>
      <c r="C19" s="7"/>
      <c r="D19" s="7"/>
      <c r="E19" s="20"/>
      <c r="F19" s="20"/>
      <c r="G19" s="20"/>
      <c r="H19" s="7"/>
      <c r="I19" s="10"/>
      <c r="J19" s="10"/>
      <c r="K19" s="7"/>
      <c r="L19" s="11"/>
      <c r="M19" s="52"/>
      <c r="N19" s="24"/>
    </row>
    <row r="20" spans="1:14" ht="15" customHeight="1">
      <c r="A20" s="67"/>
      <c r="B20" s="67"/>
      <c r="C20" s="64"/>
      <c r="D20" s="12"/>
      <c r="E20" s="21"/>
      <c r="F20" s="21"/>
      <c r="G20" s="21"/>
      <c r="H20" s="12">
        <f t="shared" si="4"/>
        <v>0</v>
      </c>
      <c r="I20" s="13"/>
      <c r="J20" s="13"/>
      <c r="K20" s="12">
        <f>$K$4*J20</f>
        <v>0</v>
      </c>
      <c r="L20" s="14" t="str">
        <f>IF(H20=0,"ej med",H20+K20)</f>
        <v>ej med</v>
      </c>
      <c r="M20" s="54"/>
      <c r="N20" s="24"/>
    </row>
    <row r="21" spans="1:14" ht="15" customHeight="1">
      <c r="A21" s="67"/>
      <c r="B21" s="67"/>
      <c r="C21" s="64"/>
      <c r="D21" s="12"/>
      <c r="E21" s="21"/>
      <c r="F21" s="21"/>
      <c r="G21" s="21"/>
      <c r="H21" s="12">
        <f t="shared" si="4"/>
        <v>0</v>
      </c>
      <c r="I21" s="13"/>
      <c r="J21" s="13"/>
      <c r="K21" s="12">
        <f>$K$4*J21</f>
        <v>0</v>
      </c>
      <c r="L21" s="14" t="str">
        <f>IF(H21=0,"ej med",H21+K21)</f>
        <v>ej med</v>
      </c>
      <c r="M21" s="54"/>
      <c r="N21" s="24"/>
    </row>
    <row r="22" spans="1:14" ht="15" customHeight="1" thickBot="1">
      <c r="A22" s="65"/>
      <c r="B22" s="66"/>
      <c r="C22" s="56"/>
      <c r="D22" s="57"/>
      <c r="E22" s="58"/>
      <c r="F22" s="58"/>
      <c r="G22" s="58"/>
      <c r="H22" s="57">
        <f t="shared" si="4"/>
        <v>0</v>
      </c>
      <c r="I22" s="59"/>
      <c r="J22" s="59"/>
      <c r="K22" s="57">
        <f t="shared" si="2"/>
        <v>0</v>
      </c>
      <c r="L22" s="60" t="str">
        <f t="shared" si="3"/>
        <v>ej med</v>
      </c>
      <c r="M22" s="61"/>
      <c r="N22" s="24" t="s">
        <v>75</v>
      </c>
    </row>
    <row r="23" spans="14:15" ht="15">
      <c r="N23" s="24" t="s">
        <v>74</v>
      </c>
      <c r="O23" t="s">
        <v>90</v>
      </c>
    </row>
    <row r="24" spans="3:13" ht="15">
      <c r="C24" s="15" t="s">
        <v>76</v>
      </c>
      <c r="D24" s="15"/>
      <c r="E24" s="15" t="s">
        <v>77</v>
      </c>
      <c r="F24" s="15"/>
      <c r="G24" s="15"/>
      <c r="H24" s="15" t="s">
        <v>78</v>
      </c>
      <c r="I24" s="15"/>
      <c r="J24" s="15" t="s">
        <v>79</v>
      </c>
      <c r="K24" s="15"/>
      <c r="L24" s="15" t="s">
        <v>80</v>
      </c>
      <c r="M24" s="15"/>
    </row>
    <row r="25" spans="3:13" ht="1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3:13" ht="15">
      <c r="C26" s="15" t="s">
        <v>81</v>
      </c>
      <c r="D26" s="15"/>
      <c r="E26" s="15" t="s">
        <v>65</v>
      </c>
      <c r="F26" s="15"/>
      <c r="G26" s="15"/>
      <c r="H26" s="15" t="s">
        <v>82</v>
      </c>
      <c r="I26" s="15"/>
      <c r="J26" s="15" t="s">
        <v>83</v>
      </c>
      <c r="K26" s="15"/>
      <c r="L26" s="15" t="s">
        <v>84</v>
      </c>
      <c r="M26" s="15"/>
    </row>
    <row r="27" ht="15.75" thickBot="1"/>
    <row r="28" spans="3:8" ht="15.75" thickBot="1">
      <c r="C28" s="16" t="s">
        <v>44</v>
      </c>
      <c r="D28" s="17"/>
      <c r="E28" s="17"/>
      <c r="F28" s="17"/>
      <c r="G28" s="17"/>
      <c r="H28" s="18"/>
    </row>
  </sheetData>
  <sheetProtection/>
  <hyperlinks>
    <hyperlink ref="N13" r:id="rId1" display="matzen@123dk.dk"/>
    <hyperlink ref="N9" r:id="rId2" display="reniogper@gmail.com"/>
    <hyperlink ref="N12" r:id="rId3" display="fam.bilslev@mail.dk"/>
    <hyperlink ref="N15" r:id="rId4" display="egon@zunrice.dk"/>
    <hyperlink ref="N16" r:id="rId5" display="stine.casmose@gmail.com"/>
    <hyperlink ref="N5" r:id="rId6" display="janchristensen51@gmail.com"/>
    <hyperlink ref="N4" r:id="rId7" display="far.f@hotmail.com"/>
    <hyperlink ref="N8" r:id="rId8" display="alpisvendsen@gmail.com"/>
    <hyperlink ref="N11" r:id="rId9" display="j.c.stans@mail.dk"/>
    <hyperlink ref="N7" r:id="rId10" display="madsaabjerg66@gmail.com"/>
    <hyperlink ref="N10" r:id="rId11" display="4990cbm@gmail.com"/>
    <hyperlink ref="N22" r:id="rId12" display="michaelthullesen@gmail.com"/>
    <hyperlink ref="N23" r:id="rId13" display="busser1g@gmail.com"/>
    <hyperlink ref="N18" r:id="rId14" display="mikkel@caprani.dk"/>
  </hyperlink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Wiell</dc:creator>
  <cp:keywords/>
  <dc:description/>
  <cp:lastModifiedBy>Nyman</cp:lastModifiedBy>
  <cp:lastPrinted>2020-06-10T11:52:37Z</cp:lastPrinted>
  <dcterms:created xsi:type="dcterms:W3CDTF">2011-08-15T20:58:12Z</dcterms:created>
  <dcterms:modified xsi:type="dcterms:W3CDTF">2020-06-10T19:14:55Z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